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 defaultThemeVersion="124226"/>
  <xr:revisionPtr revIDLastSave="0" documentId="13_ncr:1_{4FE1D66F-A007-4686-8638-B9B343627B8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შრომის ანაზღაურება" sheetId="5" r:id="rId1"/>
  </sheets>
  <definedNames>
    <definedName name="_xlnm.Print_Area" localSheetId="0">'შრომის ანაზღაურება'!$A$1:$G$16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5" l="1"/>
  <c r="F9" i="5" s="1"/>
  <c r="F11" i="5"/>
  <c r="E8" i="5"/>
  <c r="E9" i="5" s="1"/>
  <c r="D8" i="5"/>
  <c r="D9" i="5" s="1"/>
  <c r="C8" i="5"/>
  <c r="C9" i="5" s="1"/>
  <c r="F16" i="5" l="1"/>
  <c r="F17" i="5" s="1"/>
  <c r="E16" i="5"/>
  <c r="E17" i="5" s="1"/>
  <c r="D16" i="5"/>
  <c r="D17" i="5" s="1"/>
  <c r="G10" i="5"/>
  <c r="G11" i="5"/>
  <c r="G12" i="5"/>
  <c r="G13" i="5"/>
  <c r="G14" i="5"/>
  <c r="G15" i="5"/>
  <c r="G8" i="5"/>
  <c r="H8" i="5" s="1"/>
  <c r="H10" i="5" l="1"/>
  <c r="G9" i="5"/>
  <c r="C16" i="5"/>
  <c r="C17" i="5" s="1"/>
  <c r="G16" i="5" l="1"/>
  <c r="G17" i="5" s="1"/>
</calcChain>
</file>

<file path=xl/sharedStrings.xml><?xml version="1.0" encoding="utf-8"?>
<sst xmlns="http://schemas.openxmlformats.org/spreadsheetml/2006/main" count="23" uniqueCount="17">
  <si>
    <t>სულ ჯამი</t>
  </si>
  <si>
    <t>თანამდებობის პირთა და სხვა თანამშრომლების შრომის ანაზღაურება</t>
  </si>
  <si>
    <t>თანამდებობრივი სარგო</t>
  </si>
  <si>
    <t>თანამდებობის პირები</t>
  </si>
  <si>
    <t>სხვა თანამშრომლები</t>
  </si>
  <si>
    <t>ჯილდო/პრემია</t>
  </si>
  <si>
    <t>დანამატი</t>
  </si>
  <si>
    <t>ზეგანაკვეთური</t>
  </si>
  <si>
    <t>სულ</t>
  </si>
  <si>
    <t>სსიპ - საგანმანათლებლო კვლევების ეროვნული ცენტრი</t>
  </si>
  <si>
    <t>ინფორმაცია გაცემული სარგოს, დანამატებისა და პრემიების კვარტალური ოდენობების შესახებ თანამდებობის პირებზე (ჯამურად) და სხვა თანამშრომლებზე (ჯამურად)</t>
  </si>
  <si>
    <t>ინფორმაციის
დასახელება</t>
  </si>
  <si>
    <t>ხელმძღვანელები/
სხვა დანარჩენი
თანამშრომლები</t>
  </si>
  <si>
    <t>II
კვარტალი</t>
  </si>
  <si>
    <t>I
კვარტალი</t>
  </si>
  <si>
    <t>III
კვარტალი</t>
  </si>
  <si>
    <t>IV
კვარტალი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</si>
</sst>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\ _L_a_r_i_-;\-* #,##0.00\ _L_a_r_i_-;_-* &quot;-&quot;??\ _L_a_r_i_-;_-@_-"/>
    <numFmt numFmtId="165" formatCode="_-* #,##0\ _L_a_r_i_-;\-* #,##0\ _L_a_r_i_-;_-* &quot;-&quot;??\ _L_a_r_i_-;_-@_-"/>
    <numFmt numFmtId="166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3"/>
      <name val="Times New Roman"/>
      <family val="1"/>
    </font>
    <font>
      <b/>
      <sz val="9"/>
      <color theme="1"/>
      <name val="Times New Roman"/>
      <family val="1"/>
    </font>
    <font>
      <sz val="9"/>
      <color theme="1"/>
      <name val="Times New Roman"/>
      <family val="1"/>
    </font>
    <font>
      <b/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 tint="0.499984740745262"/>
      </bottom>
      <diagonal/>
    </border>
  </borders>
  <cellStyleXfs count="4">
    <xf numFmtId="0" fontId="0" fillId="0" borderId="0"/>
    <xf numFmtId="0" fontId="2" fillId="0" borderId="2" applyNumberFormat="0" applyFill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/>
    </xf>
    <xf numFmtId="43" fontId="4" fillId="0" borderId="0" xfId="3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166" fontId="4" fillId="0" borderId="0" xfId="3" applyNumberFormat="1" applyFont="1" applyAlignment="1">
      <alignment vertical="center"/>
    </xf>
    <xf numFmtId="43" fontId="4" fillId="0" borderId="0" xfId="3" applyFont="1" applyAlignment="1">
      <alignment vertical="center"/>
    </xf>
    <xf numFmtId="166" fontId="4" fillId="0" borderId="1" xfId="3" applyNumberFormat="1" applyFont="1" applyBorder="1" applyAlignment="1">
      <alignment vertical="center"/>
    </xf>
    <xf numFmtId="165" fontId="4" fillId="0" borderId="0" xfId="0" applyNumberFormat="1" applyFont="1" applyAlignment="1">
      <alignment vertical="center"/>
    </xf>
    <xf numFmtId="43" fontId="4" fillId="0" borderId="0" xfId="3" applyFont="1" applyFill="1" applyBorder="1" applyAlignment="1">
      <alignment vertical="center"/>
    </xf>
    <xf numFmtId="166" fontId="3" fillId="0" borderId="1" xfId="3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43" fontId="4" fillId="0" borderId="0" xfId="3" applyFont="1" applyBorder="1" applyAlignment="1">
      <alignment vertical="center"/>
    </xf>
    <xf numFmtId="43" fontId="7" fillId="0" borderId="0" xfId="3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166" fontId="6" fillId="2" borderId="1" xfId="3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8" fillId="0" borderId="0" xfId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3" fillId="0" borderId="0" xfId="0" applyFont="1" applyAlignment="1">
      <alignment horizontal="center" vertical="center" wrapText="1"/>
    </xf>
  </cellXfs>
  <cellStyles count="4">
    <cellStyle name="Comma" xfId="3" builtinId="3"/>
    <cellStyle name="Comma 2" xfId="2" xr:uid="{00000000-0005-0000-0000-000001000000}"/>
    <cellStyle name="Heading 2" xfId="1" builtinId="17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9"/>
  <sheetViews>
    <sheetView tabSelected="1" zoomScale="80" zoomScaleNormal="80" workbookViewId="0">
      <selection activeCell="D25" sqref="D25"/>
    </sheetView>
  </sheetViews>
  <sheetFormatPr defaultColWidth="9.140625" defaultRowHeight="12.75" x14ac:dyDescent="0.25"/>
  <cols>
    <col min="1" max="1" width="27.7109375" style="6" bestFit="1" customWidth="1"/>
    <col min="2" max="2" width="24.7109375" style="6" bestFit="1" customWidth="1"/>
    <col min="3" max="3" width="17" style="7" bestFit="1" customWidth="1"/>
    <col min="4" max="4" width="15.5703125" style="7" bestFit="1" customWidth="1"/>
    <col min="5" max="5" width="16.85546875" style="7" bestFit="1" customWidth="1"/>
    <col min="6" max="6" width="18.7109375" style="7" customWidth="1"/>
    <col min="7" max="7" width="16.5703125" style="7" bestFit="1" customWidth="1"/>
    <col min="8" max="8" width="15.85546875" style="8" bestFit="1" customWidth="1"/>
    <col min="9" max="9" width="14.85546875" style="8" bestFit="1" customWidth="1"/>
    <col min="10" max="10" width="9.140625" style="6"/>
    <col min="11" max="11" width="11.5703125" style="6" bestFit="1" customWidth="1"/>
    <col min="12" max="12" width="15.140625" style="8" bestFit="1" customWidth="1"/>
    <col min="13" max="16384" width="9.140625" style="6"/>
  </cols>
  <sheetData>
    <row r="1" spans="1:16" s="5" customFormat="1" ht="29.25" customHeight="1" x14ac:dyDescent="0.25">
      <c r="A1" s="20" t="s">
        <v>9</v>
      </c>
      <c r="B1" s="20"/>
      <c r="C1" s="20"/>
      <c r="D1" s="20"/>
      <c r="E1" s="20"/>
      <c r="F1" s="20"/>
      <c r="G1" s="20"/>
      <c r="H1" s="4"/>
      <c r="I1" s="4"/>
      <c r="L1" s="4"/>
    </row>
    <row r="3" spans="1:16" ht="37.5" customHeight="1" x14ac:dyDescent="0.25">
      <c r="A3" s="23" t="s">
        <v>10</v>
      </c>
      <c r="B3" s="23"/>
      <c r="C3" s="23"/>
      <c r="D3" s="23"/>
      <c r="E3" s="23"/>
      <c r="F3" s="23"/>
      <c r="G3" s="23"/>
    </row>
    <row r="4" spans="1:16" x14ac:dyDescent="0.25">
      <c r="I4" s="14"/>
    </row>
    <row r="6" spans="1:16" s="16" customFormat="1" ht="51.75" customHeight="1" x14ac:dyDescent="0.25">
      <c r="A6" s="17" t="s">
        <v>11</v>
      </c>
      <c r="B6" s="17" t="s">
        <v>12</v>
      </c>
      <c r="C6" s="18" t="s">
        <v>14</v>
      </c>
      <c r="D6" s="18" t="s">
        <v>13</v>
      </c>
      <c r="E6" s="18" t="s">
        <v>15</v>
      </c>
      <c r="F6" s="18" t="s">
        <v>16</v>
      </c>
      <c r="G6" s="18" t="s">
        <v>0</v>
      </c>
      <c r="H6" s="15"/>
      <c r="I6" s="15"/>
      <c r="L6" s="15"/>
    </row>
    <row r="7" spans="1:16" ht="36" customHeight="1" x14ac:dyDescent="0.25">
      <c r="A7" s="21" t="s">
        <v>1</v>
      </c>
      <c r="B7" s="21"/>
      <c r="C7" s="21"/>
      <c r="D7" s="21"/>
      <c r="E7" s="21"/>
      <c r="F7" s="21"/>
      <c r="G7" s="21"/>
      <c r="H7" s="4"/>
      <c r="I7" s="4"/>
    </row>
    <row r="8" spans="1:16" ht="27.75" customHeight="1" x14ac:dyDescent="0.25">
      <c r="A8" s="22" t="s">
        <v>2</v>
      </c>
      <c r="B8" s="1" t="s">
        <v>3</v>
      </c>
      <c r="C8" s="9">
        <f>9975*3</f>
        <v>29925</v>
      </c>
      <c r="D8" s="9">
        <f>9975*3</f>
        <v>29925</v>
      </c>
      <c r="E8" s="9">
        <f>9975*3</f>
        <v>29925</v>
      </c>
      <c r="F8" s="9">
        <f>9975*3</f>
        <v>29925</v>
      </c>
      <c r="G8" s="9">
        <f>SUM(C8:F8)</f>
        <v>119700</v>
      </c>
      <c r="H8" s="4">
        <f>119700-G8</f>
        <v>0</v>
      </c>
      <c r="I8" s="4"/>
      <c r="J8" s="10"/>
      <c r="K8" s="10"/>
    </row>
    <row r="9" spans="1:16" ht="34.5" customHeight="1" x14ac:dyDescent="0.25">
      <c r="A9" s="22"/>
      <c r="B9" s="2" t="s">
        <v>4</v>
      </c>
      <c r="C9" s="9">
        <f>264090.15-C8</f>
        <v>234165.15000000002</v>
      </c>
      <c r="D9" s="9">
        <f>405894.93-D8</f>
        <v>375969.93</v>
      </c>
      <c r="E9" s="9">
        <f>388580.37-E8</f>
        <v>358655.37</v>
      </c>
      <c r="F9" s="9">
        <f>459826.08-F8</f>
        <v>429901.08</v>
      </c>
      <c r="G9" s="9">
        <f t="shared" ref="G9:G15" si="0">SUM(C9:F9)</f>
        <v>1398691.53</v>
      </c>
      <c r="H9" s="4"/>
      <c r="I9" s="4"/>
    </row>
    <row r="10" spans="1:16" ht="27" customHeight="1" x14ac:dyDescent="0.25">
      <c r="A10" s="22" t="s">
        <v>5</v>
      </c>
      <c r="B10" s="1" t="s">
        <v>3</v>
      </c>
      <c r="C10" s="9">
        <v>0</v>
      </c>
      <c r="D10" s="9">
        <v>0</v>
      </c>
      <c r="E10" s="9">
        <v>0</v>
      </c>
      <c r="F10" s="9">
        <v>7980</v>
      </c>
      <c r="G10" s="9">
        <f t="shared" si="0"/>
        <v>7980</v>
      </c>
      <c r="H10" s="4">
        <f>92988.8-G10-G11</f>
        <v>0</v>
      </c>
      <c r="I10" s="4"/>
    </row>
    <row r="11" spans="1:16" ht="33" customHeight="1" x14ac:dyDescent="0.25">
      <c r="A11" s="22"/>
      <c r="B11" s="2" t="s">
        <v>4</v>
      </c>
      <c r="C11" s="9">
        <v>0</v>
      </c>
      <c r="D11" s="9">
        <v>0</v>
      </c>
      <c r="E11" s="9">
        <v>0</v>
      </c>
      <c r="F11" s="9">
        <f>92988.8-F10</f>
        <v>85008.8</v>
      </c>
      <c r="G11" s="9">
        <f t="shared" si="0"/>
        <v>85008.8</v>
      </c>
      <c r="H11" s="4"/>
      <c r="I11" s="4"/>
    </row>
    <row r="12" spans="1:16" ht="24.75" customHeight="1" x14ac:dyDescent="0.25">
      <c r="A12" s="22" t="s">
        <v>6</v>
      </c>
      <c r="B12" s="1" t="s">
        <v>3</v>
      </c>
      <c r="C12" s="9">
        <v>0</v>
      </c>
      <c r="D12" s="9">
        <v>0</v>
      </c>
      <c r="E12" s="9">
        <v>0</v>
      </c>
      <c r="F12" s="9">
        <v>0</v>
      </c>
      <c r="G12" s="9">
        <f t="shared" si="0"/>
        <v>0</v>
      </c>
      <c r="H12" s="4"/>
      <c r="I12" s="4"/>
    </row>
    <row r="13" spans="1:16" ht="30" customHeight="1" x14ac:dyDescent="0.25">
      <c r="A13" s="22"/>
      <c r="B13" s="2" t="s">
        <v>4</v>
      </c>
      <c r="C13" s="9">
        <v>0</v>
      </c>
      <c r="D13" s="9">
        <v>0</v>
      </c>
      <c r="E13" s="9">
        <v>0</v>
      </c>
      <c r="F13" s="9">
        <v>0</v>
      </c>
      <c r="G13" s="9">
        <f t="shared" si="0"/>
        <v>0</v>
      </c>
      <c r="H13" s="4"/>
      <c r="I13" s="4"/>
      <c r="J13" s="10"/>
    </row>
    <row r="14" spans="1:16" ht="25.5" customHeight="1" x14ac:dyDescent="0.25">
      <c r="A14" s="22" t="s">
        <v>7</v>
      </c>
      <c r="B14" s="1" t="s">
        <v>3</v>
      </c>
      <c r="C14" s="9">
        <v>0</v>
      </c>
      <c r="D14" s="9">
        <v>0</v>
      </c>
      <c r="E14" s="9">
        <v>0</v>
      </c>
      <c r="F14" s="9">
        <v>0</v>
      </c>
      <c r="G14" s="9">
        <f t="shared" si="0"/>
        <v>0</v>
      </c>
      <c r="H14" s="4"/>
      <c r="I14" s="11"/>
    </row>
    <row r="15" spans="1:16" ht="25.5" customHeight="1" x14ac:dyDescent="0.25">
      <c r="A15" s="22"/>
      <c r="B15" s="2" t="s">
        <v>4</v>
      </c>
      <c r="C15" s="9">
        <v>0</v>
      </c>
      <c r="D15" s="9">
        <v>0</v>
      </c>
      <c r="E15" s="9">
        <v>0</v>
      </c>
      <c r="F15" s="9">
        <v>0</v>
      </c>
      <c r="G15" s="9">
        <f t="shared" si="0"/>
        <v>0</v>
      </c>
      <c r="H15" s="4"/>
      <c r="I15" s="11"/>
    </row>
    <row r="16" spans="1:16" s="13" customFormat="1" ht="25.5" customHeight="1" x14ac:dyDescent="0.25">
      <c r="A16" s="19" t="s">
        <v>8</v>
      </c>
      <c r="B16" s="19"/>
      <c r="C16" s="12">
        <f>SUM(C8:C15)</f>
        <v>264090.15000000002</v>
      </c>
      <c r="D16" s="12">
        <f>SUM(D8:D15)</f>
        <v>405894.93</v>
      </c>
      <c r="E16" s="12">
        <f>SUM(E8:E15)</f>
        <v>388580.37</v>
      </c>
      <c r="F16" s="12">
        <f>SUM(F8:F15)</f>
        <v>552814.88</v>
      </c>
      <c r="G16" s="12">
        <f>SUM(G8:G15)</f>
        <v>1611380.33</v>
      </c>
      <c r="H16" s="4"/>
      <c r="I16" s="11"/>
      <c r="J16" s="6"/>
      <c r="L16" s="8"/>
      <c r="M16" s="6"/>
      <c r="N16" s="6"/>
      <c r="O16" s="6"/>
      <c r="P16" s="6"/>
    </row>
    <row r="17" spans="2:11" x14ac:dyDescent="0.25">
      <c r="B17" s="3"/>
      <c r="C17" s="8">
        <f>264090.15-C16</f>
        <v>0</v>
      </c>
      <c r="D17" s="7">
        <f>405894.93-D16</f>
        <v>0</v>
      </c>
      <c r="E17" s="7">
        <f>388580.37-E16</f>
        <v>0</v>
      </c>
      <c r="F17" s="7">
        <f>552814.88-F16</f>
        <v>0</v>
      </c>
      <c r="G17" s="7">
        <f>1611380.33-G16</f>
        <v>0</v>
      </c>
      <c r="H17" s="4"/>
      <c r="I17" s="11"/>
      <c r="K17" s="3"/>
    </row>
    <row r="18" spans="2:11" x14ac:dyDescent="0.25">
      <c r="H18" s="4"/>
      <c r="I18" s="11"/>
    </row>
    <row r="19" spans="2:11" x14ac:dyDescent="0.25">
      <c r="I19" s="14"/>
    </row>
  </sheetData>
  <mergeCells count="8">
    <mergeCell ref="A16:B16"/>
    <mergeCell ref="A1:G1"/>
    <mergeCell ref="A7:G7"/>
    <mergeCell ref="A8:A9"/>
    <mergeCell ref="A10:A11"/>
    <mergeCell ref="A12:A13"/>
    <mergeCell ref="A14:A15"/>
    <mergeCell ref="A3:G3"/>
  </mergeCells>
  <pageMargins left="0.7" right="0.7" top="0.75" bottom="0.75" header="0.3" footer="0.3"/>
  <pageSetup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შრომის ანაზღაურება</vt:lpstr>
      <vt:lpstr>'შრომის ანაზღაურება'!Print_Area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2025-01-16T08:50:37Z</dcterms:modified>
</cp:coreProperties>
</file>